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EVENTOS TH+ _ 2026 PARA RECORD SP\EVENTOS RECORD\MAKE UP RUN\"/>
    </mc:Choice>
  </mc:AlternateContent>
  <xr:revisionPtr revIDLastSave="0" documentId="13_ncr:1_{48C38038-02DA-4DA5-ABC6-63F05615977D}" xr6:coauthVersionLast="47" xr6:coauthVersionMax="47" xr10:uidLastSave="{00000000-0000-0000-0000-000000000000}"/>
  <bookViews>
    <workbookView xWindow="-110" yWindow="-110" windowWidth="19420" windowHeight="10420" xr2:uid="{C44290DC-2E2A-4CE9-9241-E7134A2B074F}"/>
  </bookViews>
  <sheets>
    <sheet name=" COTA TV COM MIDIA AVULSA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L17" i="1" s="1"/>
  <c r="J16" i="1"/>
  <c r="J15" i="1"/>
  <c r="J14" i="1"/>
  <c r="L14" i="1" s="1"/>
  <c r="J13" i="1"/>
  <c r="L13" i="1" s="1"/>
  <c r="J12" i="1"/>
  <c r="L12" i="1" s="1"/>
  <c r="J11" i="1"/>
  <c r="J10" i="1"/>
  <c r="L10" i="1" s="1"/>
  <c r="J9" i="1"/>
  <c r="I4" i="1"/>
  <c r="J4" i="1" s="1"/>
  <c r="L4" i="1" s="1"/>
  <c r="I3" i="1"/>
  <c r="J3" i="1" s="1"/>
  <c r="G6" i="1"/>
  <c r="I20" i="1"/>
  <c r="G19" i="1"/>
  <c r="L11" i="1"/>
  <c r="L15" i="1"/>
  <c r="L16" i="1"/>
  <c r="L18" i="1"/>
  <c r="L9" i="1"/>
  <c r="G21" i="1" l="1"/>
  <c r="L3" i="1"/>
  <c r="L6" i="1" s="1"/>
  <c r="J6" i="1"/>
  <c r="J19" i="1"/>
  <c r="L19" i="1"/>
  <c r="F4" i="1"/>
  <c r="F3" i="1"/>
  <c r="J21" i="1" l="1"/>
  <c r="L21" i="1"/>
</calcChain>
</file>

<file path=xl/sharedStrings.xml><?xml version="1.0" encoding="utf-8"?>
<sst xmlns="http://schemas.openxmlformats.org/spreadsheetml/2006/main" count="67" uniqueCount="52">
  <si>
    <t>DATA
 INICIAL</t>
  </si>
  <si>
    <t>DATA
FINAL</t>
  </si>
  <si>
    <t>HORÁRIO</t>
  </si>
  <si>
    <t xml:space="preserve">ESQUEMA COMERCIAL
</t>
  </si>
  <si>
    <t>TOTAL DE DIAS</t>
  </si>
  <si>
    <t>INSERÇÕES
PERÍODO</t>
  </si>
  <si>
    <t>CONVERSÃO</t>
  </si>
  <si>
    <t xml:space="preserve">R$
UNITÁRIO </t>
  </si>
  <si>
    <t>R$TOTAL</t>
  </si>
  <si>
    <t>rotativo</t>
  </si>
  <si>
    <t xml:space="preserve">Chamadas para inscrição 45", ass 5" </t>
  </si>
  <si>
    <t>boletim informativo do evento, ass 5"</t>
  </si>
  <si>
    <t>Posts redes sociais com logo nas artes de divulgação ( bonificado)</t>
  </si>
  <si>
    <t xml:space="preserve">ARENA e KIT </t>
  </si>
  <si>
    <t>Tenda 5m por 5m com testeira e nome do patrocinador, logomarca em toda comunicação visual do evento: pórtico de largada, backdrop, palco, gradis. Possibilidade de distribuição de brindes e vouchers no KIT da Corrida ( 1000 kits)</t>
  </si>
  <si>
    <t>TOTAL GERAL</t>
  </si>
  <si>
    <t xml:space="preserve"> </t>
  </si>
  <si>
    <t>Rotativo 30"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</si>
  <si>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</si>
  <si>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DESCONTO </t>
  </si>
  <si>
    <t xml:space="preserve">MIDIA AVULSA 30"
</t>
  </si>
  <si>
    <t>SEG/SEX</t>
  </si>
  <si>
    <t>07H30</t>
  </si>
  <si>
    <t>BALANÇO GERAL MANHÃ CAMPINAS</t>
  </si>
  <si>
    <t>10H00</t>
  </si>
  <si>
    <t>HOJE EM DIA</t>
  </si>
  <si>
    <t>11H50</t>
  </si>
  <si>
    <t>BALANÇO GERAL SP CAMPINAS</t>
  </si>
  <si>
    <t>14H30</t>
  </si>
  <si>
    <t>THA C/TUDO</t>
  </si>
  <si>
    <t>19H25</t>
  </si>
  <si>
    <t>19H55</t>
  </si>
  <si>
    <t>JORNAL DA RECORD</t>
  </si>
  <si>
    <t>SÁB</t>
  </si>
  <si>
    <t>13H00</t>
  </si>
  <si>
    <t>BALANÇO GERAL SÁBADO</t>
  </si>
  <si>
    <t>15H00</t>
  </si>
  <si>
    <t>CINE AVENTURA</t>
  </si>
  <si>
    <t>22H30</t>
  </si>
  <si>
    <t>SUPER TELA</t>
  </si>
  <si>
    <t>DOM</t>
  </si>
  <si>
    <t>19H45</t>
  </si>
  <si>
    <t>DOMINGO ESPETACULAR</t>
  </si>
  <si>
    <t>DIA</t>
  </si>
  <si>
    <t>HORA</t>
  </si>
  <si>
    <t>MIDIA AVULSA 30"</t>
  </si>
  <si>
    <t xml:space="preserve">VINHETAS E REDE SOCIAL </t>
  </si>
  <si>
    <t>Tabela de Preços: OUT 24 A MARÇO 25</t>
  </si>
  <si>
    <t>A data é uma previsão, e poderá ter alteração.</t>
  </si>
  <si>
    <t>MAKE UP RUN 2026</t>
  </si>
  <si>
    <t>TH+ NOTÍCIAS</t>
  </si>
  <si>
    <t>out 25 a março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</si>
</sst>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#,##0.000"/>
    <numFmt numFmtId="166" formatCode="&quot;R$&quot;\ #,##0.00"/>
    <numFmt numFmtId="167" formatCode="_-&quot;R$&quot;* #,##0.00_-;\-&quot;R$&quot;* #,##0.00_-;_-&quot;R$&quot;* &quot;-&quot;??_-;_-@_-"/>
    <numFmt numFmtId="168" formatCode="_-[$R$-416]\ * #,##0.00_-;\-[$R$-416]\ * #,##0.00_-;_-[$R$-416]\ * &quot;-&quot;??_-;_-@_-"/>
    <numFmt numFmtId="169" formatCode="0.0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name val="Roboto"/>
    </font>
    <font>
      <sz val="10"/>
      <name val="Arial"/>
      <family val="2"/>
    </font>
    <font>
      <sz val="8"/>
      <name val="MS Sans Serif"/>
      <charset val="1"/>
    </font>
    <font>
      <sz val="10"/>
      <name val="Calibri"/>
      <family val="2"/>
    </font>
    <font>
      <sz val="8"/>
      <name val="MS Sans Serif"/>
      <family val="2"/>
    </font>
    <font>
      <b/>
      <sz val="20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66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2" fontId="13" fillId="0" borderId="0"/>
    <xf numFmtId="0" fontId="1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" fillId="0" borderId="0"/>
    <xf numFmtId="0" fontId="15" fillId="0" borderId="0" applyAlignment="0">
      <alignment vertical="top" wrapText="1"/>
      <protection locked="0"/>
    </xf>
    <xf numFmtId="0" fontId="14" fillId="0" borderId="0"/>
    <xf numFmtId="0" fontId="16" fillId="0" borderId="0"/>
    <xf numFmtId="0" fontId="16" fillId="0" borderId="0"/>
    <xf numFmtId="0" fontId="14" fillId="0" borderId="0" applyAlignment="0">
      <alignment vertical="top" wrapText="1"/>
      <protection locked="0"/>
    </xf>
    <xf numFmtId="4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 applyAlignment="0">
      <alignment vertical="top" wrapText="1"/>
      <protection locked="0"/>
    </xf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7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  <xf numFmtId="0" fontId="14" fillId="0" borderId="0"/>
    <xf numFmtId="0" fontId="14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2" fontId="13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Continuous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43" fontId="8" fillId="4" borderId="2" xfId="1" applyFont="1" applyFill="1" applyBorder="1" applyAlignment="1">
      <alignment horizontal="center"/>
    </xf>
    <xf numFmtId="43" fontId="5" fillId="4" borderId="2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5" fillId="4" borderId="2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3" fontId="5" fillId="4" borderId="3" xfId="0" applyNumberFormat="1" applyFont="1" applyFill="1" applyBorder="1" applyAlignment="1">
      <alignment horizontal="center" vertical="center"/>
    </xf>
    <xf numFmtId="165" fontId="5" fillId="4" borderId="3" xfId="0" applyNumberFormat="1" applyFont="1" applyFill="1" applyBorder="1" applyAlignment="1">
      <alignment horizontal="center"/>
    </xf>
    <xf numFmtId="43" fontId="8" fillId="4" borderId="3" xfId="1" applyFont="1" applyFill="1" applyBorder="1" applyAlignment="1">
      <alignment horizontal="center"/>
    </xf>
    <xf numFmtId="164" fontId="5" fillId="4" borderId="3" xfId="1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wrapText="1"/>
    </xf>
    <xf numFmtId="164" fontId="3" fillId="4" borderId="3" xfId="1" applyNumberFormat="1" applyFont="1" applyFill="1" applyBorder="1" applyAlignment="1">
      <alignment horizontal="center" vertical="center" wrapText="1"/>
    </xf>
    <xf numFmtId="0" fontId="5" fillId="5" borderId="0" xfId="0" applyFont="1" applyFill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5" fillId="5" borderId="0" xfId="0" applyNumberFormat="1" applyFont="1" applyFill="1"/>
    <xf numFmtId="166" fontId="11" fillId="5" borderId="0" xfId="0" applyNumberFormat="1" applyFont="1" applyFill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43" fontId="7" fillId="0" borderId="0" xfId="0" applyNumberFormat="1" applyFont="1"/>
    <xf numFmtId="0" fontId="5" fillId="0" borderId="0" xfId="0" applyFont="1"/>
    <xf numFmtId="0" fontId="7" fillId="0" borderId="0" xfId="0" applyFont="1"/>
    <xf numFmtId="167" fontId="3" fillId="0" borderId="0" xfId="2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9" fontId="8" fillId="4" borderId="2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9" fontId="8" fillId="4" borderId="3" xfId="1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9" fontId="8" fillId="4" borderId="3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164" fontId="5" fillId="4" borderId="9" xfId="1" applyNumberFormat="1" applyFont="1" applyFill="1" applyBorder="1" applyAlignment="1">
      <alignment horizontal="center" vertical="center" wrapText="1"/>
    </xf>
    <xf numFmtId="164" fontId="3" fillId="4" borderId="9" xfId="1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Continuous" wrapText="1"/>
    </xf>
    <xf numFmtId="164" fontId="5" fillId="4" borderId="10" xfId="1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10" fillId="5" borderId="8" xfId="3" applyFont="1" applyFill="1" applyBorder="1"/>
    <xf numFmtId="0" fontId="11" fillId="5" borderId="8" xfId="3" applyFont="1" applyFill="1" applyBorder="1"/>
    <xf numFmtId="0" fontId="12" fillId="0" borderId="8" xfId="0" applyFont="1" applyBorder="1"/>
    <xf numFmtId="0" fontId="3" fillId="0" borderId="8" xfId="0" applyFont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 textRotation="90" wrapText="1"/>
    </xf>
    <xf numFmtId="3" fontId="19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168" fontId="19" fillId="3" borderId="1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/>
    </xf>
    <xf numFmtId="0" fontId="11" fillId="4" borderId="2" xfId="0" applyFont="1" applyFill="1" applyBorder="1"/>
    <xf numFmtId="0" fontId="11" fillId="4" borderId="3" xfId="0" applyFont="1" applyFill="1" applyBorder="1"/>
    <xf numFmtId="169" fontId="5" fillId="0" borderId="0" xfId="37" applyNumberFormat="1" applyFont="1"/>
    <xf numFmtId="14" fontId="5" fillId="4" borderId="9" xfId="0" applyNumberFormat="1" applyFont="1" applyFill="1" applyBorder="1" applyAlignment="1">
      <alignment horizontal="center" wrapText="1"/>
    </xf>
    <xf numFmtId="0" fontId="8" fillId="6" borderId="0" xfId="0" applyFont="1" applyFill="1"/>
    <xf numFmtId="0" fontId="5" fillId="6" borderId="0" xfId="0" applyFont="1" applyFill="1"/>
    <xf numFmtId="0" fontId="3" fillId="6" borderId="8" xfId="0" applyFont="1" applyFill="1" applyBorder="1"/>
    <xf numFmtId="3" fontId="18" fillId="3" borderId="14" xfId="0" applyNumberFormat="1" applyFont="1" applyFill="1" applyBorder="1" applyAlignment="1">
      <alignment horizontal="center" vertical="center" wrapText="1"/>
    </xf>
    <xf numFmtId="3" fontId="18" fillId="3" borderId="15" xfId="0" applyNumberFormat="1" applyFont="1" applyFill="1" applyBorder="1" applyAlignment="1">
      <alignment horizontal="center" vertical="center" wrapText="1"/>
    </xf>
    <xf numFmtId="3" fontId="18" fillId="3" borderId="16" xfId="0" applyNumberFormat="1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horizontal="right" vertical="center" wrapText="1"/>
    </xf>
    <xf numFmtId="3" fontId="19" fillId="3" borderId="6" xfId="0" applyNumberFormat="1" applyFont="1" applyFill="1" applyBorder="1" applyAlignment="1">
      <alignment horizontal="right" vertical="center" wrapText="1"/>
    </xf>
    <xf numFmtId="3" fontId="19" fillId="3" borderId="7" xfId="0" applyNumberFormat="1" applyFont="1" applyFill="1" applyBorder="1" applyAlignment="1">
      <alignment horizontal="right" vertical="center" wrapText="1"/>
    </xf>
    <xf numFmtId="3" fontId="4" fillId="3" borderId="12" xfId="0" applyNumberFormat="1" applyFont="1" applyFill="1" applyBorder="1" applyAlignment="1">
      <alignment horizontal="center" vertical="center" textRotation="90"/>
    </xf>
    <xf numFmtId="3" fontId="4" fillId="3" borderId="11" xfId="0" applyNumberFormat="1" applyFont="1" applyFill="1" applyBorder="1" applyAlignment="1">
      <alignment horizontal="center" vertical="center" textRotation="90"/>
    </xf>
    <xf numFmtId="3" fontId="4" fillId="3" borderId="13" xfId="0" applyNumberFormat="1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</cellXfs>
  <cellStyles count="38">
    <cellStyle name="Bom" xfId="3" builtinId="26"/>
    <cellStyle name="Moeda" xfId="2" builtinId="4"/>
    <cellStyle name="Moeda 2" xfId="35" xr:uid="{BFAA23E8-2E1D-47D3-8312-10368DE623BF}"/>
    <cellStyle name="Moeda 2 2 2" xfId="16" xr:uid="{1DAEBEE4-4B00-4742-B0B3-7710A8AEC8C3}"/>
    <cellStyle name="Moeda 5 3" xfId="20" xr:uid="{64D08FB0-787C-44FD-A14D-75CC1A2AC35D}"/>
    <cellStyle name="Normal" xfId="0" builtinId="0"/>
    <cellStyle name="Normal 12" xfId="34" xr:uid="{D9C9FF8B-3BA2-44EE-8DD6-5AE2FE2E1FB6}"/>
    <cellStyle name="Normal 15" xfId="22" xr:uid="{1E655E55-AADA-4D2F-A7E9-651BCCD43B9D}"/>
    <cellStyle name="Normal 15 2 2" xfId="14" xr:uid="{EC57F286-EF2B-4BC2-93C8-CDA2DFFB290C}"/>
    <cellStyle name="Normal 17 3 2 4" xfId="10" xr:uid="{32EC12A1-6EA7-4387-8BFC-01500A5F207F}"/>
    <cellStyle name="Normal 17 3 5" xfId="6" xr:uid="{9352BB99-DAA5-42BB-99A8-3B58054691AC}"/>
    <cellStyle name="Normal 18 2 2" xfId="13" xr:uid="{A128F4B7-90DC-4458-82BF-969BC0026445}"/>
    <cellStyle name="Normal 2" xfId="23" xr:uid="{2580811D-7974-4A36-8142-75E94B2555A7}"/>
    <cellStyle name="Normal 2 2" xfId="11" xr:uid="{4589ED96-35D9-4861-996D-C03F3C0FE4D4}"/>
    <cellStyle name="Normal 2 2 2" xfId="19" xr:uid="{DD2225CD-FD32-4840-94A3-59AE32066E28}"/>
    <cellStyle name="Normal 2 4" xfId="18" xr:uid="{E6A40564-1963-49AD-9C06-6C37D0D07D12}"/>
    <cellStyle name="Normal 3" xfId="32" xr:uid="{D87F968D-FAC3-4065-998F-55E93C730BFB}"/>
    <cellStyle name="Normal 3 2 2" xfId="24" xr:uid="{1D99F97D-C077-482C-B220-01EEAD1A3421}"/>
    <cellStyle name="Normal 4" xfId="25" xr:uid="{41C271BE-953F-4080-9A0B-9AC369D62B4C}"/>
    <cellStyle name="Normal 4 2" xfId="15" xr:uid="{4E61653C-130E-4ED9-9C6A-986487C9F188}"/>
    <cellStyle name="Normal 4 2 2" xfId="21" xr:uid="{BE161A68-B238-420C-BA01-249A8F57CB23}"/>
    <cellStyle name="Normal 4 3" xfId="12" xr:uid="{4E1DDDFE-2A02-49C1-A537-DEBBEB708F91}"/>
    <cellStyle name="Normal 9 2 2" xfId="5" xr:uid="{5C5789EB-5F91-4E74-B3D1-63FBCF889EA8}"/>
    <cellStyle name="Normal 9 2 2 2" xfId="9" xr:uid="{DC52782C-C010-4C62-B618-48A5E4002681}"/>
    <cellStyle name="Normal 9 2 2 3" xfId="36" xr:uid="{B371CF6B-27F3-4F1E-8260-979410D54B56}"/>
    <cellStyle name="Porcentagem" xfId="37" builtinId="5"/>
    <cellStyle name="Porcentagem 2" xfId="8" xr:uid="{76BB298F-7CA6-4578-AB2A-BED81CA35B91}"/>
    <cellStyle name="Porcentagem 2 2" xfId="26" xr:uid="{AF21AE42-C706-4D6C-AE11-C7952FC894B2}"/>
    <cellStyle name="Porcentagem 7" xfId="27" xr:uid="{4BC3CE6F-CA53-41D4-83BB-DB104A0FF033}"/>
    <cellStyle name="Porcentagem 7 2" xfId="17" xr:uid="{0A7864BD-35FC-4C5A-A1E4-0389CE35578A}"/>
    <cellStyle name="Vírgula" xfId="1" builtinId="3"/>
    <cellStyle name="Vírgula 2" xfId="28" xr:uid="{D2B3C584-48C8-4B1C-9674-ED5071BEB608}"/>
    <cellStyle name="Vírgula 2 2" xfId="29" xr:uid="{9380A560-98D7-45C1-943A-7E9D53AF2187}"/>
    <cellStyle name="Vírgula 2 2 2" xfId="30" xr:uid="{40BED49F-9164-4DEE-BA55-D8279C919DBC}"/>
    <cellStyle name="Vírgula 2 3" xfId="7" xr:uid="{D64546B4-7E21-4E57-A224-30C919EEB583}"/>
    <cellStyle name="Vírgula 2 3 2" xfId="31" xr:uid="{5C3AEA8C-4192-4A02-9A76-3BBEC0BA4ACC}"/>
    <cellStyle name="Vírgula 3" xfId="33" xr:uid="{BE6CC75C-2F95-4802-AFA3-7353405EDF84}"/>
    <cellStyle name="Vírgula 4" xfId="4" xr:uid="{E0358027-7BC8-4365-9EEA-25A361855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87CB-328C-4DED-B7A7-AB8FA7093466}">
  <dimension ref="A1:N42"/>
  <sheetViews>
    <sheetView showGridLines="0" tabSelected="1" topLeftCell="A19" zoomScale="90" zoomScaleNormal="90" workbookViewId="0">
      <selection activeCell="B24" sqref="B24"/>
    </sheetView>
  </sheetViews>
  <sheetFormatPr defaultColWidth="13.453125" defaultRowHeight="15.5" x14ac:dyDescent="0.35"/>
  <cols>
    <col min="1" max="1" width="12.54296875" style="1" customWidth="1"/>
    <col min="2" max="2" width="24" style="34" bestFit="1" customWidth="1"/>
    <col min="3" max="3" width="8.453125" style="34" bestFit="1" customWidth="1"/>
    <col min="4" max="4" width="15.08984375" style="1" customWidth="1"/>
    <col min="5" max="5" width="58.453125" style="1" customWidth="1"/>
    <col min="6" max="6" width="12.36328125" style="1" customWidth="1"/>
    <col min="7" max="7" width="11" style="31" customWidth="1"/>
    <col min="8" max="8" width="13.453125" style="31"/>
    <col min="9" max="9" width="13" style="1" customWidth="1"/>
    <col min="10" max="10" width="17.90625" style="35" customWidth="1"/>
    <col min="11" max="11" width="13" style="1" customWidth="1"/>
    <col min="12" max="12" width="24.81640625" style="35" customWidth="1"/>
    <col min="13" max="13" width="25.54296875" style="1" bestFit="1" customWidth="1"/>
    <col min="14" max="14" width="29.453125" style="1" customWidth="1"/>
    <col min="15" max="16384" width="13.453125" style="1"/>
  </cols>
  <sheetData>
    <row r="1" spans="1:13" ht="39" customHeight="1" thickBot="1" x14ac:dyDescent="0.4">
      <c r="A1" s="69" t="s">
        <v>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</row>
    <row r="2" spans="1:13" s="7" customFormat="1" ht="26" x14ac:dyDescent="0.3">
      <c r="A2" s="78" t="s">
        <v>46</v>
      </c>
      <c r="B2" s="3" t="s">
        <v>0</v>
      </c>
      <c r="C2" s="3" t="s">
        <v>1</v>
      </c>
      <c r="D2" s="2" t="s">
        <v>2</v>
      </c>
      <c r="E2" s="4" t="s">
        <v>3</v>
      </c>
      <c r="F2" s="3" t="s">
        <v>4</v>
      </c>
      <c r="G2" s="5" t="s">
        <v>5</v>
      </c>
      <c r="H2" s="6" t="s">
        <v>6</v>
      </c>
      <c r="I2" s="3" t="s">
        <v>7</v>
      </c>
      <c r="J2" s="6" t="s">
        <v>8</v>
      </c>
      <c r="K2" s="3" t="s">
        <v>19</v>
      </c>
      <c r="L2" s="6" t="s">
        <v>8</v>
      </c>
      <c r="M2" s="44"/>
    </row>
    <row r="3" spans="1:13" s="16" customFormat="1" x14ac:dyDescent="0.3">
      <c r="A3" s="78"/>
      <c r="B3" s="8">
        <v>45768</v>
      </c>
      <c r="C3" s="9">
        <v>45793</v>
      </c>
      <c r="D3" s="10" t="s">
        <v>9</v>
      </c>
      <c r="E3" s="61" t="s">
        <v>10</v>
      </c>
      <c r="F3" s="12">
        <f>(C3-B3)+1</f>
        <v>26</v>
      </c>
      <c r="G3" s="12">
        <v>120</v>
      </c>
      <c r="H3" s="13">
        <v>0.3</v>
      </c>
      <c r="I3" s="14">
        <f>D24*0.3</f>
        <v>3632.154</v>
      </c>
      <c r="J3" s="15">
        <f>I3*G3</f>
        <v>435858.48</v>
      </c>
      <c r="K3" s="38">
        <v>0.9</v>
      </c>
      <c r="L3" s="15">
        <f>((J3-J3*K3))</f>
        <v>43585.847999999998</v>
      </c>
    </row>
    <row r="4" spans="1:13" x14ac:dyDescent="0.35">
      <c r="A4" s="78"/>
      <c r="B4" s="8">
        <v>45789</v>
      </c>
      <c r="C4" s="9">
        <v>45793</v>
      </c>
      <c r="D4" s="10" t="s">
        <v>9</v>
      </c>
      <c r="E4" s="62" t="s">
        <v>11</v>
      </c>
      <c r="F4" s="12">
        <f t="shared" ref="F4" si="0">(C4-B4)+1</f>
        <v>5</v>
      </c>
      <c r="G4" s="12">
        <v>8</v>
      </c>
      <c r="H4" s="17">
        <v>0.3</v>
      </c>
      <c r="I4" s="14">
        <f>D24*0.3</f>
        <v>3632.154</v>
      </c>
      <c r="J4" s="15">
        <f>I4*G4</f>
        <v>29057.232</v>
      </c>
      <c r="K4" s="38">
        <v>0.9</v>
      </c>
      <c r="L4" s="15">
        <f>((J4-J4*K4))</f>
        <v>2905.7232000000004</v>
      </c>
    </row>
    <row r="5" spans="1:13" x14ac:dyDescent="0.35">
      <c r="A5" s="78"/>
      <c r="B5" s="8">
        <v>45768</v>
      </c>
      <c r="C5" s="9">
        <v>45793</v>
      </c>
      <c r="D5" s="18"/>
      <c r="E5" s="63" t="s">
        <v>12</v>
      </c>
      <c r="F5" s="12"/>
      <c r="G5" s="19"/>
      <c r="H5" s="20"/>
      <c r="I5" s="21"/>
      <c r="J5" s="21"/>
      <c r="K5" s="21"/>
      <c r="L5" s="21"/>
    </row>
    <row r="6" spans="1:13" x14ac:dyDescent="0.35">
      <c r="A6" s="78"/>
      <c r="B6" s="5"/>
      <c r="C6" s="5"/>
      <c r="D6" s="5"/>
      <c r="E6" s="5"/>
      <c r="F6" s="5"/>
      <c r="G6" s="5">
        <f>SUM(G3:G5)</f>
        <v>128</v>
      </c>
      <c r="H6" s="5"/>
      <c r="I6" s="5"/>
      <c r="J6" s="42">
        <f>SUM(J3:J5)</f>
        <v>464915.712</v>
      </c>
      <c r="K6" s="5"/>
      <c r="L6" s="42">
        <f>SUM(L3:L5)</f>
        <v>46491.571199999998</v>
      </c>
      <c r="M6" s="45"/>
    </row>
    <row r="7" spans="1:13" ht="43.5" customHeight="1" x14ac:dyDescent="0.35">
      <c r="A7" s="79"/>
      <c r="B7" s="22"/>
      <c r="C7" s="23"/>
      <c r="D7" s="18"/>
      <c r="E7" s="24"/>
      <c r="F7" s="19"/>
      <c r="G7" s="19"/>
      <c r="H7" s="20"/>
      <c r="I7" s="21"/>
      <c r="J7" s="15"/>
      <c r="K7" s="40"/>
      <c r="L7" s="15"/>
    </row>
    <row r="8" spans="1:13" ht="25.5" customHeight="1" x14ac:dyDescent="0.35">
      <c r="A8" s="75" t="s">
        <v>45</v>
      </c>
      <c r="B8" s="50"/>
      <c r="C8" s="4" t="s">
        <v>43</v>
      </c>
      <c r="D8" s="4" t="s">
        <v>44</v>
      </c>
      <c r="E8" s="39" t="s">
        <v>20</v>
      </c>
      <c r="F8" s="4"/>
      <c r="G8" s="5" t="s">
        <v>5</v>
      </c>
      <c r="H8" s="4"/>
      <c r="I8" s="3" t="s">
        <v>7</v>
      </c>
      <c r="J8" s="6" t="s">
        <v>8</v>
      </c>
      <c r="K8" s="3" t="s">
        <v>19</v>
      </c>
      <c r="L8" s="6" t="s">
        <v>8</v>
      </c>
    </row>
    <row r="9" spans="1:13" ht="17.5" customHeight="1" x14ac:dyDescent="0.35">
      <c r="A9" s="76"/>
      <c r="B9" s="51"/>
      <c r="C9" s="11" t="s">
        <v>21</v>
      </c>
      <c r="D9" s="11" t="s">
        <v>22</v>
      </c>
      <c r="E9" s="11" t="s">
        <v>23</v>
      </c>
      <c r="F9" s="25"/>
      <c r="G9" s="12">
        <v>8</v>
      </c>
      <c r="H9" s="25"/>
      <c r="I9" s="41">
        <v>3243</v>
      </c>
      <c r="J9" s="15">
        <f>I9*G9</f>
        <v>25944</v>
      </c>
      <c r="K9" s="43">
        <v>0.8</v>
      </c>
      <c r="L9" s="15">
        <f>((J9-J9*K9))</f>
        <v>5188.7999999999993</v>
      </c>
    </row>
    <row r="10" spans="1:13" ht="17.5" customHeight="1" x14ac:dyDescent="0.35">
      <c r="A10" s="76"/>
      <c r="B10" s="47"/>
      <c r="C10" s="11" t="s">
        <v>21</v>
      </c>
      <c r="D10" s="11" t="s">
        <v>24</v>
      </c>
      <c r="E10" s="11" t="s">
        <v>25</v>
      </c>
      <c r="F10" s="25"/>
      <c r="G10" s="12">
        <v>8</v>
      </c>
      <c r="H10" s="25"/>
      <c r="I10" s="41">
        <v>6115</v>
      </c>
      <c r="J10" s="15">
        <f t="shared" ref="J10:J18" si="1">I10*G10</f>
        <v>48920</v>
      </c>
      <c r="K10" s="43">
        <v>0.8</v>
      </c>
      <c r="L10" s="15">
        <f>((J10-J10*K10))</f>
        <v>9784</v>
      </c>
    </row>
    <row r="11" spans="1:13" ht="17.5" customHeight="1" x14ac:dyDescent="0.35">
      <c r="A11" s="76"/>
      <c r="B11" s="47"/>
      <c r="C11" s="11" t="s">
        <v>21</v>
      </c>
      <c r="D11" s="11" t="s">
        <v>26</v>
      </c>
      <c r="E11" s="11" t="s">
        <v>27</v>
      </c>
      <c r="F11" s="25"/>
      <c r="G11" s="12">
        <v>6</v>
      </c>
      <c r="H11" s="25"/>
      <c r="I11" s="41">
        <v>6500</v>
      </c>
      <c r="J11" s="15">
        <f t="shared" si="1"/>
        <v>39000</v>
      </c>
      <c r="K11" s="43">
        <v>0.8</v>
      </c>
      <c r="L11" s="15">
        <f t="shared" ref="L11:L18" si="2">((J11-J11*K11))</f>
        <v>7800</v>
      </c>
    </row>
    <row r="12" spans="1:13" ht="17.5" customHeight="1" x14ac:dyDescent="0.35">
      <c r="A12" s="76"/>
      <c r="B12" s="8"/>
      <c r="C12" s="11" t="s">
        <v>21</v>
      </c>
      <c r="D12" s="11" t="s">
        <v>28</v>
      </c>
      <c r="E12" s="11" t="s">
        <v>29</v>
      </c>
      <c r="F12" s="25"/>
      <c r="G12" s="12">
        <v>6</v>
      </c>
      <c r="H12" s="25"/>
      <c r="I12" s="41">
        <v>4452</v>
      </c>
      <c r="J12" s="15">
        <f t="shared" si="1"/>
        <v>26712</v>
      </c>
      <c r="K12" s="43">
        <v>0.8</v>
      </c>
      <c r="L12" s="15">
        <f t="shared" si="2"/>
        <v>5342.3999999999978</v>
      </c>
    </row>
    <row r="13" spans="1:13" ht="17.5" customHeight="1" x14ac:dyDescent="0.35">
      <c r="A13" s="76"/>
      <c r="B13" s="47"/>
      <c r="C13" s="11" t="s">
        <v>21</v>
      </c>
      <c r="D13" s="11" t="s">
        <v>30</v>
      </c>
      <c r="E13" s="11" t="s">
        <v>50</v>
      </c>
      <c r="F13" s="25"/>
      <c r="G13" s="12">
        <v>4</v>
      </c>
      <c r="H13" s="25"/>
      <c r="I13" s="41">
        <v>14691</v>
      </c>
      <c r="J13" s="15">
        <f t="shared" si="1"/>
        <v>58764</v>
      </c>
      <c r="K13" s="43">
        <v>0.8</v>
      </c>
      <c r="L13" s="15">
        <f t="shared" si="2"/>
        <v>11752.799999999996</v>
      </c>
    </row>
    <row r="14" spans="1:13" ht="17.5" customHeight="1" x14ac:dyDescent="0.35">
      <c r="A14" s="76"/>
      <c r="B14" s="47"/>
      <c r="C14" s="11" t="s">
        <v>21</v>
      </c>
      <c r="D14" s="11" t="s">
        <v>31</v>
      </c>
      <c r="E14" s="11" t="s">
        <v>32</v>
      </c>
      <c r="F14" s="25"/>
      <c r="G14" s="12">
        <v>2</v>
      </c>
      <c r="H14" s="25"/>
      <c r="I14" s="41">
        <v>22509</v>
      </c>
      <c r="J14" s="15">
        <f t="shared" si="1"/>
        <v>45018</v>
      </c>
      <c r="K14" s="43">
        <v>0.8</v>
      </c>
      <c r="L14" s="15">
        <f t="shared" si="2"/>
        <v>9003.5999999999985</v>
      </c>
    </row>
    <row r="15" spans="1:13" ht="17.5" customHeight="1" x14ac:dyDescent="0.35">
      <c r="A15" s="76"/>
      <c r="B15" s="47"/>
      <c r="C15" s="11" t="s">
        <v>33</v>
      </c>
      <c r="D15" s="11" t="s">
        <v>34</v>
      </c>
      <c r="E15" s="11" t="s">
        <v>35</v>
      </c>
      <c r="F15" s="25"/>
      <c r="G15" s="12">
        <v>4</v>
      </c>
      <c r="H15" s="25"/>
      <c r="I15" s="41">
        <v>5268</v>
      </c>
      <c r="J15" s="15">
        <f t="shared" si="1"/>
        <v>21072</v>
      </c>
      <c r="K15" s="43">
        <v>0.8</v>
      </c>
      <c r="L15" s="15">
        <f t="shared" si="2"/>
        <v>4214.3999999999978</v>
      </c>
    </row>
    <row r="16" spans="1:13" ht="17.5" customHeight="1" x14ac:dyDescent="0.35">
      <c r="A16" s="76"/>
      <c r="B16" s="47"/>
      <c r="C16" s="11" t="s">
        <v>33</v>
      </c>
      <c r="D16" s="11" t="s">
        <v>36</v>
      </c>
      <c r="E16" s="11" t="s">
        <v>37</v>
      </c>
      <c r="F16" s="25"/>
      <c r="G16" s="12">
        <v>4</v>
      </c>
      <c r="H16" s="25"/>
      <c r="I16" s="41">
        <v>6115</v>
      </c>
      <c r="J16" s="15">
        <f t="shared" si="1"/>
        <v>24460</v>
      </c>
      <c r="K16" s="43">
        <v>0.8</v>
      </c>
      <c r="L16" s="15">
        <f t="shared" si="2"/>
        <v>4892</v>
      </c>
    </row>
    <row r="17" spans="1:14" ht="17.5" customHeight="1" x14ac:dyDescent="0.35">
      <c r="A17" s="76"/>
      <c r="B17" s="48"/>
      <c r="C17" s="11" t="s">
        <v>33</v>
      </c>
      <c r="D17" s="11" t="s">
        <v>38</v>
      </c>
      <c r="E17" s="11" t="s">
        <v>39</v>
      </c>
      <c r="F17" s="25"/>
      <c r="G17" s="12">
        <v>4</v>
      </c>
      <c r="H17" s="25"/>
      <c r="I17" s="41">
        <v>11961</v>
      </c>
      <c r="J17" s="15">
        <f t="shared" si="1"/>
        <v>47844</v>
      </c>
      <c r="K17" s="43">
        <v>0.8</v>
      </c>
      <c r="L17" s="15">
        <f t="shared" si="2"/>
        <v>9568.7999999999956</v>
      </c>
    </row>
    <row r="18" spans="1:14" x14ac:dyDescent="0.35">
      <c r="A18" s="76"/>
      <c r="B18" s="48"/>
      <c r="C18" s="11" t="s">
        <v>40</v>
      </c>
      <c r="D18" s="11" t="s">
        <v>41</v>
      </c>
      <c r="E18" s="11" t="s">
        <v>42</v>
      </c>
      <c r="F18" s="25"/>
      <c r="G18" s="12">
        <v>4</v>
      </c>
      <c r="H18" s="25"/>
      <c r="I18" s="41">
        <v>25120</v>
      </c>
      <c r="J18" s="15">
        <f t="shared" si="1"/>
        <v>100480</v>
      </c>
      <c r="K18" s="43">
        <v>0.8</v>
      </c>
      <c r="L18" s="15">
        <f t="shared" si="2"/>
        <v>20096</v>
      </c>
    </row>
    <row r="19" spans="1:14" x14ac:dyDescent="0.35">
      <c r="A19" s="77"/>
      <c r="B19" s="49"/>
      <c r="C19" s="5"/>
      <c r="D19" s="5"/>
      <c r="E19" s="5"/>
      <c r="F19" s="5"/>
      <c r="G19" s="5">
        <f>SUM(G9:G18)</f>
        <v>50</v>
      </c>
      <c r="H19" s="5"/>
      <c r="I19" s="5"/>
      <c r="J19" s="42">
        <f>SUM(J9:J18)</f>
        <v>438214</v>
      </c>
      <c r="K19" s="5"/>
      <c r="L19" s="42">
        <f>SUM(L9:L18)</f>
        <v>87642.799999999988</v>
      </c>
    </row>
    <row r="20" spans="1:14" ht="59.5" customHeight="1" x14ac:dyDescent="0.35">
      <c r="A20" s="57" t="s">
        <v>13</v>
      </c>
      <c r="B20" s="65">
        <v>45794</v>
      </c>
      <c r="C20" s="19"/>
      <c r="D20" s="19"/>
      <c r="E20" s="24" t="s">
        <v>14</v>
      </c>
      <c r="F20" s="21"/>
      <c r="G20" s="15"/>
      <c r="H20" s="40"/>
      <c r="I20" s="15">
        <f>((G20-G20*H20))</f>
        <v>0</v>
      </c>
      <c r="J20" s="15"/>
      <c r="K20" s="40">
        <v>1</v>
      </c>
      <c r="L20" s="15"/>
    </row>
    <row r="21" spans="1:14" s="28" customFormat="1" ht="29.5" customHeight="1" x14ac:dyDescent="0.35">
      <c r="A21" s="72" t="s">
        <v>15</v>
      </c>
      <c r="B21" s="73"/>
      <c r="C21" s="73"/>
      <c r="D21" s="73"/>
      <c r="E21" s="74"/>
      <c r="F21" s="58"/>
      <c r="G21" s="58">
        <f>G19+G6</f>
        <v>178</v>
      </c>
      <c r="H21" s="58" t="s">
        <v>16</v>
      </c>
      <c r="I21" s="58" t="s">
        <v>16</v>
      </c>
      <c r="J21" s="59">
        <f>J19+J6</f>
        <v>903129.71200000006</v>
      </c>
      <c r="K21" s="58"/>
      <c r="L21" s="60">
        <f>L19+L6</f>
        <v>134134.37119999999</v>
      </c>
      <c r="M21" s="1"/>
      <c r="N21" s="27"/>
    </row>
    <row r="22" spans="1:14" x14ac:dyDescent="0.35">
      <c r="A22" s="52"/>
    </row>
    <row r="23" spans="1:14" x14ac:dyDescent="0.35">
      <c r="A23" s="53" t="s">
        <v>47</v>
      </c>
      <c r="B23" s="29" t="s">
        <v>51</v>
      </c>
      <c r="C23" s="26"/>
      <c r="D23" s="30"/>
      <c r="H23" s="32"/>
      <c r="J23" s="33"/>
      <c r="L23" s="46"/>
    </row>
    <row r="24" spans="1:14" x14ac:dyDescent="0.35">
      <c r="A24" s="54" t="s">
        <v>17</v>
      </c>
      <c r="B24" s="26"/>
      <c r="C24" s="26"/>
      <c r="D24" s="30">
        <v>12107.18</v>
      </c>
      <c r="E24" s="34"/>
      <c r="F24" s="34"/>
      <c r="G24" s="34"/>
      <c r="H24" s="34"/>
      <c r="I24" s="34"/>
      <c r="K24" s="34"/>
    </row>
    <row r="25" spans="1:14" x14ac:dyDescent="0.35">
      <c r="A25" s="55"/>
      <c r="D25" s="34"/>
      <c r="E25" s="34"/>
      <c r="F25" s="34"/>
      <c r="G25" s="34"/>
      <c r="H25" s="34"/>
      <c r="I25" s="34"/>
      <c r="J25" s="34"/>
      <c r="K25" s="34"/>
      <c r="L25" s="64"/>
      <c r="M25" s="34"/>
    </row>
    <row r="26" spans="1:14" s="16" customFormat="1" x14ac:dyDescent="0.3">
      <c r="A26" s="56" t="s">
        <v>18</v>
      </c>
      <c r="F26" s="36"/>
      <c r="G26" s="32"/>
      <c r="I26" s="37"/>
      <c r="J26" s="34"/>
      <c r="K26" s="37"/>
      <c r="L26" s="34"/>
      <c r="M26" s="34"/>
    </row>
    <row r="27" spans="1:14" x14ac:dyDescent="0.35">
      <c r="A27" s="68"/>
      <c r="B27" s="67"/>
      <c r="C27" s="67"/>
      <c r="D27" s="67"/>
      <c r="E27" s="34"/>
      <c r="F27" s="34"/>
      <c r="G27" s="34"/>
      <c r="H27" s="34"/>
      <c r="I27" s="34"/>
      <c r="J27" s="34"/>
      <c r="K27" s="34"/>
      <c r="L27" s="34"/>
      <c r="M27" s="34"/>
    </row>
    <row r="28" spans="1:14" x14ac:dyDescent="0.35">
      <c r="A28" s="68"/>
      <c r="B28" s="66" t="s">
        <v>48</v>
      </c>
      <c r="C28" s="67"/>
      <c r="D28" s="67"/>
      <c r="E28" s="34"/>
      <c r="F28" s="34"/>
      <c r="G28" s="34"/>
      <c r="H28" s="34"/>
      <c r="I28" s="34"/>
      <c r="J28" s="34"/>
      <c r="K28" s="34"/>
      <c r="L28" s="34"/>
      <c r="M28" s="34"/>
    </row>
    <row r="29" spans="1:14" x14ac:dyDescent="0.35">
      <c r="A29" s="52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4" x14ac:dyDescent="0.35">
      <c r="A30" s="52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4" x14ac:dyDescent="0.35">
      <c r="A31" s="52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4" x14ac:dyDescent="0.35">
      <c r="A32" s="52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3" x14ac:dyDescent="0.35">
      <c r="A33" s="52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35">
      <c r="A34" s="52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35">
      <c r="A35" s="52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x14ac:dyDescent="0.35">
      <c r="A36" s="52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x14ac:dyDescent="0.35">
      <c r="A37" s="52"/>
      <c r="E37" s="34"/>
      <c r="F37" s="34"/>
      <c r="G37" s="34"/>
      <c r="H37" s="34"/>
      <c r="I37" s="34"/>
      <c r="K37" s="34"/>
    </row>
    <row r="38" spans="1:13" x14ac:dyDescent="0.35">
      <c r="A38" s="52"/>
    </row>
    <row r="39" spans="1:13" x14ac:dyDescent="0.35">
      <c r="A39" s="52"/>
    </row>
    <row r="40" spans="1:13" x14ac:dyDescent="0.35">
      <c r="A40" s="52"/>
    </row>
    <row r="41" spans="1:13" x14ac:dyDescent="0.35">
      <c r="A41" s="52"/>
    </row>
    <row r="42" spans="1:13" x14ac:dyDescent="0.35">
      <c r="A42" s="52"/>
    </row>
  </sheetData>
  <mergeCells count="4">
    <mergeCell ref="A1:L1"/>
    <mergeCell ref="A21:E21"/>
    <mergeCell ref="A8:A19"/>
    <mergeCell ref="A2:A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COTA TV COM MIDIA AVULSA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Martins Afonso Ferreira</dc:creator>
  <cp:lastModifiedBy>Televisao Princesa Doeste</cp:lastModifiedBy>
  <dcterms:created xsi:type="dcterms:W3CDTF">2024-04-19T19:57:23Z</dcterms:created>
  <dcterms:modified xsi:type="dcterms:W3CDTF">2025-10-27T20:42:58Z</dcterms:modified>
</cp:coreProperties>
</file>